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19440" windowHeight="11040"/>
  </bookViews>
  <sheets>
    <sheet name="Sheet1" sheetId="1" r:id="rId1"/>
    <sheet name="Sheet2" sheetId="2" r:id="rId2"/>
    <sheet name="Sheet3" sheetId="3" r:id="rId3"/>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6" i="1" l="1"/>
  <c r="G7" i="1" l="1"/>
  <c r="G8" i="1"/>
  <c r="G9" i="1"/>
  <c r="G10" i="1"/>
  <c r="G12" i="1"/>
  <c r="G13" i="1"/>
  <c r="G15" i="1"/>
  <c r="G54" i="1"/>
  <c r="G55" i="1"/>
  <c r="G56" i="1"/>
  <c r="G57" i="1"/>
  <c r="G61" i="1"/>
  <c r="G62" i="1"/>
  <c r="G63" i="1"/>
  <c r="G64" i="1"/>
  <c r="G6" i="1"/>
  <c r="F60" i="1"/>
  <c r="G60" i="1" s="1"/>
  <c r="F58" i="1"/>
  <c r="F45" i="1"/>
  <c r="G45" i="1" s="1"/>
  <c r="F53" i="1"/>
  <c r="G53" i="1" s="1"/>
  <c r="F11" i="1"/>
  <c r="F16" i="1"/>
  <c r="G16" i="1" s="1"/>
  <c r="F34" i="1"/>
</calcChain>
</file>

<file path=xl/sharedStrings.xml><?xml version="1.0" encoding="utf-8"?>
<sst xmlns="http://schemas.openxmlformats.org/spreadsheetml/2006/main" count="174" uniqueCount="98">
  <si>
    <t>TT</t>
  </si>
  <si>
    <t>Nội dung công việc</t>
  </si>
  <si>
    <t>Đơn vị tính</t>
  </si>
  <si>
    <t>a</t>
  </si>
  <si>
    <t xml:space="preserve">Chi họp Hội đồng </t>
  </si>
  <si>
    <t>Hội đồng</t>
  </si>
  <si>
    <t>Chủ tịch Hội đồng</t>
  </si>
  <si>
    <t>Phó chủ tịch Hội đồng; thành viên (ủy viên) Hội đồng</t>
  </si>
  <si>
    <t>Thư ký khoa học</t>
  </si>
  <si>
    <t>Thư ký hành chính</t>
  </si>
  <si>
    <t>Đại biểu được mời tham dự</t>
  </si>
  <si>
    <t>b</t>
  </si>
  <si>
    <t>Chi nhận xét đánh giá</t>
  </si>
  <si>
    <t xml:space="preserve">01 phiếu nhận xét </t>
  </si>
  <si>
    <t>Nhận xét đánh giá của thành viên (ủy viên) Hội đồng</t>
  </si>
  <si>
    <t>Nhận xét đánh giá của Chủ tịch Hội đồng, chuyên gia phản biện</t>
  </si>
  <si>
    <t>c</t>
  </si>
  <si>
    <t>Chi thù lao xây dựng yêu cầu đặt hàng đối với các nhiệm vụ đề xuất thực hiện</t>
  </si>
  <si>
    <t>Nhiệm vụ</t>
  </si>
  <si>
    <t>Phó chủ tịch Hội đồng; thành viên Hội đồng</t>
  </si>
  <si>
    <t>01 Nhiệm vụ có 01 hoặc nhiều đơn vị có nhu cầu ứng dụng kết quả</t>
  </si>
  <si>
    <t>Nhận xét đánh giá của thành viên Hội đồng</t>
  </si>
  <si>
    <t>Nhận xét đánh giá của Chủ tịch Hội đồng, thành viên phản biện</t>
  </si>
  <si>
    <t>Chi Hội đồng tư vấn đánh giá tổ chức khoa học và công nghệ công lập, chương trình, chính sách, chiến lược</t>
  </si>
  <si>
    <t>Công</t>
  </si>
  <si>
    <t>01 phiếu nhận xét</t>
  </si>
  <si>
    <t xml:space="preserve">Chi thù lao chuyên gia tư vấn độc lập; chuyên gia tư vấn độc lập phục vụ Hội đồng; chuyên gia tư vấn độc lập tham gia Tổ chuyên gia </t>
  </si>
  <si>
    <t>Chuyên gia</t>
  </si>
  <si>
    <t>Theo công lao động thực tế và mức chi  lương của chuyên gia tư vấn quy định tại Thông tư số 004/2025/TT-BNV ngày 07 tháng 5 năm 2025 của Bộ  trưởng Bộ Nội vụ quy định mức lương của chuyên gia tư vấn trong nước làm cơ sở cho việc xác định giá gói thầu</t>
  </si>
  <si>
    <t>Đơn vị tính: 1.000đ</t>
  </si>
  <si>
    <t>Tổ trưởng tổ thẩm định</t>
  </si>
  <si>
    <t>Thành viên tổ thẩm định</t>
  </si>
  <si>
    <t>Người/tháng</t>
  </si>
  <si>
    <t>Thù lao cho chủ nhiệm nhiệm vụ (Điều 13. TT39/2025)</t>
  </si>
  <si>
    <t>Thù lao cho các chức danh khác (Điều 13. TT39/2025)</t>
  </si>
  <si>
    <t>tối đa không quá 0,8 lần của chủ nhiệm nhiệm vụ</t>
  </si>
  <si>
    <t>Tối đa bằng 150% mức chi của Hội đồng xét tài trợ, đặt hàng nhiệm vụ khoa học, công nghệ và đổi mới sáng tạo quy định tại mục 1 điểm a, khoản 1, Điều 4</t>
  </si>
  <si>
    <t>Dự toán chi thù lao của các Hội đồng khác quy định tại Điều 3, Thông tư 38/2025/TT-BKHCN ngày 30 tháng 11 năm 2025  (điểm d, khoản 1, điều 4, thông tư 38)</t>
  </si>
  <si>
    <t>Khoảng từ 50 - 100% mức chi của Hội đồng xét tặng tài trợ, đặt hàng nhiệm vụ KHCN, ĐMST tại mục 1, điểm a, khoản 1, điều 4</t>
  </si>
  <si>
    <t>không quá 80% mức chi của Hội đồng xét tài trợ, đặt hàng nhiệm vụ khoa học, công nghệ và đổi mới sáng tạo quy định tại mục 1 trên</t>
  </si>
  <si>
    <t>Chi hoạt động của tổ thẩm định kinh phí thực hiện nhiệm vụ khoa học, công nghệ và đổi mới sáng tạo (điểm a, khoản 2, điều 4, TT 38)</t>
  </si>
  <si>
    <t>Định mức chi thù lao tham gia hội thảo khoa học, diễn đàn, tọa đàm khoa học (khoản 3, Điều 17, TT 39)</t>
  </si>
  <si>
    <t>Người chủ trì hội thảo khoa học, diễn đàn, tọa đàm khoa học</t>
  </si>
  <si>
    <t>Đồng/buổi</t>
  </si>
  <si>
    <t>Thư ký hội thảo khoa học, diễn đàn, tọa đàm khoa học</t>
  </si>
  <si>
    <t>Báo cáo viên trình bày tại hội thảo khoa học, diễn đàn, tọa đàm khoa học</t>
  </si>
  <si>
    <t>d</t>
  </si>
  <si>
    <t>Báo cáo khoa học được cơ quan tổ chức hội thảo đề nghị viết báo cáo nhưng không trình bày tại hội thảo khoa học</t>
  </si>
  <si>
    <t>Thành viên tham gia hội thảo khoa học, diễn đàn, tọa đàm khoa học:</t>
  </si>
  <si>
    <t>đ</t>
  </si>
  <si>
    <t>Định mức chi tự đánh giá kết quả thực hiện nhiệm vụ khoa học, công nghệ và đổi mới sáng tạo (khoản 2, điều 22, TT39)</t>
  </si>
  <si>
    <t>mức chi không quá 50% mức chi cho hội đồng xét tài trợ, đặt hàng nhiệm vụ khoa học, công nghệ và đổi mới sáng tạo được quy định tại điểm 1 trên</t>
  </si>
  <si>
    <t>mức chi không quá 50% mức chi cho hội đồng xét tài trợ, đặt hàng nhiệm vụ khoa học, công nghệ và đổi mới sáng tạo được quy định tại điểm a, khoản 1 Điều 4, TT38</t>
  </si>
  <si>
    <t>Định mức chi cho tổ chức chủ trì để thực hiện công tác quản lý chung nhiệm vụ khoa học, công nghệ và đổi mới sáng tạo (khoản 2, Điều 25 TT39)</t>
  </si>
  <si>
    <t>Bằng 5% tổng dự toán kinh phí thực hiện nhiệm vụ khoa học, công nghệ và đổi mới sáng tạo có sử dụng ngân sách nhà nước nhưng tối đa không quá 500 triệu đồng/nhiệm vụ</t>
  </si>
  <si>
    <t>Định mức hỗ trợ tư vấn xây dựng tiêu chuẩn quốc gia (TCVN), quy chuẩn kỹ thuật quốc gia (QCVN), quy chuẩn kỹ thuật địa phương (QCĐP) (mục c4, điểm c, khoản 2, điều 30, TT39)</t>
  </si>
  <si>
    <t>Đối với TCVN được xây dựng trên cơ sở hài hòa tiêu chuẩn quốc tế, tiêu chuẩn khu vực:</t>
  </si>
  <si>
    <t xml:space="preserve">mức hỗ trợ tối đa không vượt quá 48 triệu đồng/01 TCVN có độ dày dưới 50 trang; đối với độ dày từ 50 trang trở lên thì mức hỗ trợ thêm được xác định như sau: đối với TCVN có độ dày dưới 500 trang thì cứ mỗi 100 trang tiếp theo được hỗ trợ thêm tối đa 16 triệu đồng; đối với TCVN có độ dày trên 500 trang thì cứ mỗi 100 trang tiếp theo được hỗ trợ thêm tối đa 12 triệu đồng. </t>
  </si>
  <si>
    <t xml:space="preserve">mức hỗ trợ tối đa không vượt quá 60 triệu đồng/01 TCVN có độ dày dưới 50 trang; đối với độ dày từ 50 trang trở lên thì mức hỗ trợ thêm được xác định như sau: đối với TCVN có độ dày dưới 500 trang thì cứ mỗi 100 trang tiếp theo được hỗ trợ thêm tối đa 20 triệu đồng; đối với TCVN có độ dày trên 500 trang thì cứ mỗi 100 trang tiếp theo được hỗ trợ thêm tối đa 15 triệu đồng. </t>
  </si>
  <si>
    <t>Đối với TCVN, QCVN, QCĐP được xây dựng mới, mức hỗ trợ được xác định theo khối lượng công việc thực tế phát sinh</t>
  </si>
  <si>
    <t>Riêng với hạng mục xây dựng dự thảo TCVN, QCVN, QCĐP được xác định bằng 40% mức hỗ trợ đối với TCVN được xây dựng trên cơ sở hài hòa tiêu chuẩn quốc tế, tiêu chuẩn khu vực tại điểm a khoản này.</t>
  </si>
  <si>
    <t>mức tối đa 20% giá trị hợp đồng thử nghiệm và chứng nhận.</t>
  </si>
  <si>
    <t>mức tối đa 30% giá trị hợp đồng thử nghiệm và chứng nhận.</t>
  </si>
  <si>
    <t xml:space="preserve">Định mức hỗ trợ một lần cho một doanh nghiệp chi phí thử nghiệm và chứng nhận đối với doanh nghiệp sản xuất sản phẩm xuất khẩu chủ lực theo quy định tại khoản 5 Điều 6c Luật Chất lượng sản phẩm, hàng hóa được sửa đổi, bổ sung tại khoản 1 Điều 1 Luật sửa đổi, bổ sung một số điều của Luật Chất lượng sản phẩm, hàng hóa (khoản 4, điều 34, TT39) </t>
  </si>
  <si>
    <t xml:space="preserve">Hỗ trợ sinh hoạt phí cho người thực hiện nghiên cứu quy định tại khoản 3, Điều 38, Thông tư 39/2025/TT-BKHCN không sống tại tỉnh, thành phố có đơn vị chủ trì nghiên cứu trong thời gian không quá 12 tháng </t>
  </si>
  <si>
    <t>Mức hỗ trợ là 08 triệu đồng/01 tháng cho các đối tượng quy định tại điểm c và điểm d, khoản 3, Điều 38, Thông tư 39/2025/TT-BKHCN</t>
  </si>
  <si>
    <t>Mức hỗ trợ là 10 triệu đồng/01 tháng cho các đối tượng quy định tại điểm c và điểm d, khoản 3, Điều 38, Thông tư 39/2025/TT-BKHCN</t>
  </si>
  <si>
    <t>Hỗ trợ tối đa không quá 16 triệu đồng/năm đối với chi phí sử dụng trang thiết bị tại cơ sở kỹ thuật, cơ sở ươm tạo, khu làm việc chung;</t>
  </si>
  <si>
    <t>Hỗ trợ tối đa không quá 04 triệu đồng/tháng đối với chi phí thuê mặt bằng tại các cơ sở ươm tạo, khu làm việc chung. Thời gian hỗ trợ tối đa là 03 năm kể từ ngày ký hợp đồng thuê mặt bằng</t>
  </si>
  <si>
    <t xml:space="preserve">Định mức chi hỗ trợ hoạt động của doanh nghiệp đổi mới sáng tạo, doanh nghiệp khởi nghiệp đổi mới sáng tạo, doanh nghiệp khoa học và công nghệ: Hỗ trợ sử dụng cơ sở kỹ thuật, cơ sở ươm tạo, khu là việc chung, bao gồm: (điểm a, khoản 4, điều 39, TT39)
</t>
  </si>
  <si>
    <t>Hỗ trợ tối đa không quá 20 triệu đồng/năm đối với chi phí sử dụng trang thiết bị tại cơ sở kỹ thuật, cơ sở ươm tạo, khu làm việc chung;</t>
  </si>
  <si>
    <t>Hỗ trợ tối đa không quá 05 triệu đồng/tháng đối với chi phí thuê mặt bằng tại các cơ sở ươm tạo, khu làm việc chung. Thời gian hỗ trợ tối đa là 03 năm kể từ ngày ký hợp đồng thuê mặt bằng</t>
  </si>
  <si>
    <t>Hỗ trợ kinh phí thuê mặt bằng (điện nước, vệ sinh, an ninh, bảo vệ), chi phí vận chuyển trang thiết bị, thiết kế, dàn dựng gian hàng và truyền thông cho sự kiện ngày hội đổi mới sáng tạo, khởi nghiệp sáng tạo cấp tỉnh, cấp quốc gia, quốc tế; tổ chức trình diễn, giới thiệu các công nghệ mới, công nghệ tiên tiến (điểm b, khoản 5, điều 39, TT39)</t>
  </si>
  <si>
    <t>Mức hỗ trợ tối đa không quá 08 triệu đồng/1 đơn vị tham gia</t>
  </si>
  <si>
    <t>Mức hỗ trợ tối đa không quá 10 triệu đồng/1 đơn vị tham gia</t>
  </si>
  <si>
    <t>Đơn vị tham gia</t>
  </si>
  <si>
    <t xml:space="preserve">Chi Hội đồng tư vấn điều chỉnh hợp đồng giao nhiệm vụ khoa học, công nghệ và đổi mới sáng tạo; chấm dứt hợp đồng trong quá trình thực hiện nhiệm vụ đổi mới sáng tạo </t>
  </si>
  <si>
    <t>Dự kiến tỷ lệ không quá 80% so với Thông tư</t>
  </si>
  <si>
    <t>Định mức theo Nghị quyết 87/2023/NQ-HĐND ngày 08/12/2023</t>
  </si>
  <si>
    <t>Tỷ lệ chênh lệch mức mới so với mức cũ</t>
  </si>
  <si>
    <t>Không có</t>
  </si>
  <si>
    <t>Theo hệ số phụ cấp</t>
  </si>
  <si>
    <t>Bằng 50% mức chi cấp tỉnh</t>
  </si>
  <si>
    <t>Bằng 5% tổng dự toán kinh phí sử dụng ngân sách nhà nước, không quá 240 triệu đồng/năm</t>
  </si>
  <si>
    <t>Chi theo NQ 93/2021/NQ-HĐND: hỗ trợ 10 triệu đồng/đơn vị</t>
  </si>
  <si>
    <t>Mới phát sinh</t>
  </si>
  <si>
    <t>Tối đa bằng 120% mức chi của Hội đồng xét tài trợ, đặt hàng nhiệm vụ khoa học, công nghệ và đổi mới sáng tạo quy định tại mục 1 trên</t>
  </si>
  <si>
    <t>Dự toán chi thù lao của Hội đồng thẩm định chương trình khoa học, công nghệ và đổi mới sáng tạo cấp tỉnh (điểm b, khoản 1, điều 4, thông tư 38)</t>
  </si>
  <si>
    <t>bằng 5% tổng dự toán kinh phí thực hiện nhiệm vụ khoa học, công nghệ và đổi mới sáng tạo có sử dụng ngân sách nhà nước nhưng tối đa không quá 350 triệu đồng/nhiệm vụ</t>
  </si>
  <si>
    <t>Chi Hội đồng: xét tài trợ, đặt hàng nhiệm vụ khoa học, công nghệ và đổi mới sáng tạo; xét duyệt nhiệm vụ đổi mới sáng tạo; xác định danh mục đổi mới sáng tạo đặt hàng; xét duyệt hồ sơ đề nghị hỗ trợ lãi suất vay; xác định danh mục các chương trình hỗ trợ tài chính, phân bổ kinh phí đối với từng chương trình hỗ trợ tài chính; tư vấn thẩm định hồ sơ yêu cầu công nhận trung tâm nghiên cứu và phát triển (điểm a, khoản 1, Điều 4, TT38); đánh giá đề xuất mua, nghiên cứu hoàn thiện sáng chế, sáng kiến (khoản 6 Điều 42 và khoản 6 Điều 44 Nghị định số 101/2026/NĐ-CP ngày 31/3/2026 của Chính phủ).</t>
  </si>
  <si>
    <t>Chi Hội đồng tư vấn đánh giá khả năng ứng dụng kết quả nhiệm vụ khoa học, công nghệ và đổi mới sáng tạo; đánh giá, thẩm định, giám định công nghệ; chứng nhận doanh nghiệp thành lập mới từ dự án đầu tư sản xuất sản phẩm công nghệ cao và chứng nhận cơ sở ươm tạo công nghệ cao, ươm tạo doanh nghiệp công nghệ cao; đánh giá, thẩm định công nghệ mới, sản phẩm mới tạo ra tại Việt Nam từ kết quả nghiên cứu khoa học, phát triển công nghệ và đổi mới sáng tạo</t>
  </si>
  <si>
    <t xml:space="preserve">Định mức theo Thông tư 38/2025,  Thông tư 39/2025, Thông tư  số 03/2019/TT-BTC </t>
  </si>
  <si>
    <t>Phó Chủ tịch Hội đồng, thư ký Hội đồng và các thành viên Hội đồng</t>
  </si>
  <si>
    <t>Các thành phần khác tham gia Hội đồng theo quyết định của người đứng đầu cơ sở xét công nhận sáng kiến</t>
  </si>
  <si>
    <t xml:space="preserve">Chi họp của Hội đồng đánh giá hiệu quả áp dụng, khả năng nhân rộng của sáng kiến; Hội đồng đánh giá công nhận hiệu quả áp dụng, phạm vi ảnh hưởng của đề tài khoa học, đề án khoa học, công trình khoa học và công nghệ cấp tỉnh/cấp toàn quốc  </t>
  </si>
  <si>
    <t>Mới phát sinh (định mức chi Hội đồng cấp cơ sở áp dụng bằng 50% mức chi  này)</t>
  </si>
  <si>
    <t>Có: 
-14 mục chi giữ nguyên so với Nghị quyết 87/2023 đang thực hiện;
- 06 mục chi tăng so với Nghị quyết 87/2023 đang thực hiện (mức tăng từ 1,09 đến 1,56 lần);
- 12 nội dung chi mới phát sinh</t>
  </si>
  <si>
    <t>So sánh định mức chi hoạt động và thực hiện nhiệm vụ KH, CN, ĐMST dự kiến theo tỷ lệ 80% so với quy định tại Thông tư của Bộ KH&amp;CN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</si>
</sst>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0" x14ac:knownFonts="1">
    <font>
      <sz val="11"/>
      <color theme="1"/>
      <name val="Calibri"/>
      <family val="2"/>
      <scheme val="minor"/>
    </font>
    <font>
      <b/>
      <sz val="14"/>
      <color theme="1"/>
      <name val="Times New Roman"/>
      <family val="1"/>
    </font>
    <font>
      <sz val="14"/>
      <color theme="1"/>
      <name val="Times New Roman"/>
      <family val="1"/>
    </font>
    <font>
      <sz val="11"/>
      <color theme="1"/>
      <name val="Times New Roman"/>
      <family val="1"/>
    </font>
    <font>
      <sz val="10"/>
      <color theme="1"/>
      <name val="Times New Roman"/>
      <family val="1"/>
    </font>
    <font>
      <b/>
      <sz val="11"/>
      <color theme="1"/>
      <name val="Times New Roman"/>
      <family val="1"/>
    </font>
    <font>
      <sz val="14"/>
      <name val="Times New Roman"/>
      <family val="1"/>
    </font>
    <font>
      <sz val="14"/>
      <color rgb="FFFF0000"/>
      <name val="Times New Roman"/>
      <family val="1"/>
    </font>
    <font>
      <b/>
      <sz val="14"/>
      <color rgb="FFFF0000"/>
      <name val="Times New Roman"/>
      <family val="1"/>
    </font>
    <font>
      <b/>
      <sz val="14"/>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justify" vertical="center" wrapText="1"/>
    </xf>
    <xf numFmtId="0" fontId="3" fillId="0" borderId="0" xfId="0" applyFont="1"/>
    <xf numFmtId="0" fontId="4" fillId="2" borderId="2" xfId="0" applyFont="1" applyFill="1" applyBorder="1" applyAlignment="1">
      <alignment vertical="center" wrapText="1"/>
    </xf>
    <xf numFmtId="0" fontId="2" fillId="0" borderId="0" xfId="0" applyFont="1" applyAlignment="1">
      <alignment horizontal="center"/>
    </xf>
    <xf numFmtId="0" fontId="1"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3" fillId="0" borderId="2" xfId="0" applyFont="1" applyBorder="1"/>
    <xf numFmtId="0" fontId="3" fillId="0" borderId="5" xfId="0" applyFont="1" applyBorder="1"/>
    <xf numFmtId="0" fontId="2" fillId="2" borderId="1" xfId="0" applyFont="1" applyFill="1" applyBorder="1" applyAlignment="1">
      <alignment horizontal="center" vertical="center" wrapText="1"/>
    </xf>
    <xf numFmtId="0" fontId="4" fillId="2" borderId="6"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horizontal="right" vertical="center" wrapText="1"/>
    </xf>
    <xf numFmtId="0" fontId="4" fillId="2" borderId="2" xfId="0" applyFont="1" applyFill="1" applyBorder="1" applyAlignment="1">
      <alignment vertical="top" wrapText="1"/>
    </xf>
    <xf numFmtId="0" fontId="1" fillId="2" borderId="2" xfId="0" applyFont="1" applyFill="1" applyBorder="1" applyAlignment="1">
      <alignment vertical="center" wrapText="1"/>
    </xf>
    <xf numFmtId="0" fontId="2" fillId="2" borderId="2" xfId="0" applyFont="1" applyFill="1" applyBorder="1" applyAlignment="1">
      <alignment horizontal="justify" vertical="center" wrapText="1"/>
    </xf>
    <xf numFmtId="0" fontId="1" fillId="2" borderId="8" xfId="0" applyFont="1" applyFill="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xf numFmtId="0" fontId="2" fillId="0" borderId="2" xfId="0" applyFont="1" applyBorder="1" applyAlignment="1">
      <alignment horizontal="center"/>
    </xf>
    <xf numFmtId="0" fontId="1" fillId="0" borderId="2" xfId="0" applyFont="1" applyBorder="1" applyAlignment="1">
      <alignment horizontal="center"/>
    </xf>
    <xf numFmtId="0" fontId="1" fillId="0" borderId="2" xfId="0" applyFont="1" applyBorder="1"/>
    <xf numFmtId="0" fontId="2" fillId="0" borderId="2" xfId="0" applyFont="1" applyBorder="1" applyAlignment="1">
      <alignment vertical="center"/>
    </xf>
    <xf numFmtId="0" fontId="1" fillId="0" borderId="2" xfId="0" applyFont="1" applyBorder="1" applyAlignment="1">
      <alignment horizontal="center" vertical="center"/>
    </xf>
    <xf numFmtId="0" fontId="2" fillId="0" borderId="0" xfId="0" applyFont="1"/>
    <xf numFmtId="3" fontId="2" fillId="2" borderId="2" xfId="0" applyNumberFormat="1" applyFont="1" applyFill="1" applyBorder="1" applyAlignment="1">
      <alignment horizontal="center" vertical="center" wrapText="1"/>
    </xf>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2" xfId="0" applyFont="1" applyBorder="1" applyAlignment="1">
      <alignment horizontal="justify" vertical="center"/>
    </xf>
    <xf numFmtId="0" fontId="5" fillId="0" borderId="2" xfId="0" applyFont="1" applyBorder="1" applyAlignment="1">
      <alignment horizontal="center" vertical="center"/>
    </xf>
    <xf numFmtId="0" fontId="1" fillId="0" borderId="0" xfId="0" applyFont="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0" borderId="2" xfId="0" quotePrefix="1" applyFont="1" applyBorder="1" applyAlignment="1">
      <alignment horizontal="center" wrapText="1"/>
    </xf>
    <xf numFmtId="3" fontId="2" fillId="0" borderId="5" xfId="0" applyNumberFormat="1" applyFont="1" applyBorder="1" applyAlignment="1">
      <alignment horizontal="center"/>
    </xf>
    <xf numFmtId="0" fontId="4"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center" wrapText="1"/>
    </xf>
    <xf numFmtId="0" fontId="2" fillId="0" borderId="2" xfId="0" quotePrefix="1" applyFont="1" applyBorder="1" applyAlignment="1">
      <alignment horizontal="center" vertical="center" wrapText="1"/>
    </xf>
    <xf numFmtId="2" fontId="2" fillId="0" borderId="2" xfId="0" applyNumberFormat="1" applyFont="1" applyBorder="1" applyAlignment="1">
      <alignment horizontal="center" vertical="center"/>
    </xf>
    <xf numFmtId="2" fontId="2" fillId="3" borderId="2" xfId="0" applyNumberFormat="1" applyFont="1" applyFill="1" applyBorder="1" applyAlignment="1">
      <alignment horizontal="center"/>
    </xf>
    <xf numFmtId="2" fontId="2" fillId="3" borderId="2" xfId="0" applyNumberFormat="1" applyFont="1" applyFill="1" applyBorder="1" applyAlignment="1">
      <alignment horizontal="center" vertical="center"/>
    </xf>
    <xf numFmtId="0" fontId="2" fillId="3" borderId="2" xfId="0" applyFont="1" applyFill="1" applyBorder="1" applyAlignment="1">
      <alignment horizontal="center"/>
    </xf>
    <xf numFmtId="0" fontId="6" fillId="3" borderId="2" xfId="0" applyFont="1" applyFill="1" applyBorder="1" applyAlignment="1">
      <alignment horizontal="center"/>
    </xf>
    <xf numFmtId="164" fontId="6" fillId="3" borderId="2" xfId="0" applyNumberFormat="1" applyFont="1" applyFill="1" applyBorder="1" applyAlignment="1">
      <alignment horizontal="center"/>
    </xf>
    <xf numFmtId="0" fontId="2" fillId="2" borderId="2" xfId="0" applyFont="1" applyFill="1" applyBorder="1" applyAlignment="1">
      <alignment horizontal="center" vertical="center" wrapText="1"/>
    </xf>
    <xf numFmtId="0" fontId="8" fillId="2" borderId="10"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8" fillId="2" borderId="2" xfId="0" applyFont="1" applyFill="1" applyBorder="1" applyAlignment="1">
      <alignment horizontal="center" vertical="center" wrapText="1"/>
    </xf>
    <xf numFmtId="3" fontId="7" fillId="2" borderId="10" xfId="0" applyNumberFormat="1"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justify" vertical="center" wrapText="1"/>
    </xf>
    <xf numFmtId="0" fontId="7" fillId="0" borderId="2" xfId="0" applyFont="1" applyBorder="1" applyAlignment="1">
      <alignment horizontal="center" vertical="center" wrapText="1"/>
    </xf>
    <xf numFmtId="0" fontId="6" fillId="0" borderId="0" xfId="0" applyFont="1" applyAlignment="1">
      <alignment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9" fillId="0" borderId="0" xfId="0" applyFont="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3" xfId="0" applyFont="1" applyBorder="1" applyAlignment="1">
      <alignment horizontal="center"/>
    </xf>
    <xf numFmtId="0" fontId="3" fillId="0" borderId="9" xfId="0" applyFont="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tabSelected="1" zoomScale="80" zoomScaleNormal="80" workbookViewId="0">
      <selection activeCell="B3" sqref="B3"/>
    </sheetView>
  </sheetViews>
  <sheetFormatPr defaultRowHeight="18.75" x14ac:dyDescent="0.3"/>
  <cols>
    <col min="1" max="1" width="9.140625" style="4"/>
    <col min="2" max="2" width="71.28515625" style="4" customWidth="1"/>
    <col min="3" max="3" width="19" style="4" customWidth="1"/>
    <col min="4" max="4" width="19.28515625" style="6" customWidth="1"/>
    <col min="5" max="6" width="22" style="4" customWidth="1"/>
    <col min="7" max="7" width="18.140625" style="6" customWidth="1"/>
    <col min="8" max="16384" width="9.140625" style="4"/>
  </cols>
  <sheetData>
    <row r="1" spans="1:7" x14ac:dyDescent="0.3">
      <c r="A1" s="62" t="s">
        <v>97</v>
      </c>
      <c r="B1" s="62"/>
      <c r="C1" s="62"/>
      <c r="D1" s="62"/>
      <c r="E1" s="62"/>
      <c r="F1" s="62"/>
      <c r="G1" s="62"/>
    </row>
    <row r="2" spans="1:7" x14ac:dyDescent="0.3">
      <c r="E2" s="63" t="s">
        <v>29</v>
      </c>
      <c r="F2" s="63"/>
    </row>
    <row r="3" spans="1:7" ht="112.5" x14ac:dyDescent="0.25">
      <c r="A3" s="1" t="s">
        <v>0</v>
      </c>
      <c r="B3" s="1" t="s">
        <v>1</v>
      </c>
      <c r="C3" s="1" t="s">
        <v>2</v>
      </c>
      <c r="D3" s="7" t="s">
        <v>78</v>
      </c>
      <c r="E3" s="7" t="s">
        <v>91</v>
      </c>
      <c r="F3" s="1" t="s">
        <v>77</v>
      </c>
      <c r="G3" s="1" t="s">
        <v>79</v>
      </c>
    </row>
    <row r="4" spans="1:7" ht="206.25" x14ac:dyDescent="0.3">
      <c r="A4" s="1">
        <v>1</v>
      </c>
      <c r="B4" s="3" t="s">
        <v>89</v>
      </c>
      <c r="C4" s="5"/>
      <c r="D4" s="43"/>
      <c r="E4" s="8"/>
      <c r="F4" s="9"/>
      <c r="G4" s="24"/>
    </row>
    <row r="5" spans="1:7" x14ac:dyDescent="0.3">
      <c r="A5" s="36" t="s">
        <v>3</v>
      </c>
      <c r="B5" s="37" t="s">
        <v>4</v>
      </c>
      <c r="C5" s="11" t="s">
        <v>5</v>
      </c>
      <c r="D5" s="41"/>
      <c r="E5" s="12"/>
      <c r="F5" s="9"/>
      <c r="G5" s="24"/>
    </row>
    <row r="6" spans="1:7" x14ac:dyDescent="0.3">
      <c r="A6" s="5"/>
      <c r="B6" s="13" t="s">
        <v>6</v>
      </c>
      <c r="C6" s="13"/>
      <c r="D6" s="30">
        <v>1200</v>
      </c>
      <c r="E6" s="30">
        <v>1800</v>
      </c>
      <c r="F6" s="39">
        <v>1200</v>
      </c>
      <c r="G6" s="24">
        <f>F6/D6</f>
        <v>1</v>
      </c>
    </row>
    <row r="7" spans="1:7" x14ac:dyDescent="0.3">
      <c r="A7" s="5"/>
      <c r="B7" s="14" t="s">
        <v>7</v>
      </c>
      <c r="C7" s="13"/>
      <c r="D7" s="30">
        <v>800</v>
      </c>
      <c r="E7" s="30">
        <v>1500</v>
      </c>
      <c r="F7" s="39">
        <v>800</v>
      </c>
      <c r="G7" s="24">
        <f t="shared" ref="G7:G64" si="0">F7/D7</f>
        <v>1</v>
      </c>
    </row>
    <row r="8" spans="1:7" x14ac:dyDescent="0.3">
      <c r="A8" s="5"/>
      <c r="B8" s="13" t="s">
        <v>8</v>
      </c>
      <c r="C8" s="13"/>
      <c r="D8" s="2">
        <v>250</v>
      </c>
      <c r="E8" s="2">
        <v>300</v>
      </c>
      <c r="F8" s="39">
        <v>250</v>
      </c>
      <c r="G8" s="24">
        <f t="shared" si="0"/>
        <v>1</v>
      </c>
    </row>
    <row r="9" spans="1:7" x14ac:dyDescent="0.3">
      <c r="A9" s="5"/>
      <c r="B9" s="13" t="s">
        <v>9</v>
      </c>
      <c r="C9" s="13"/>
      <c r="D9" s="2">
        <v>250</v>
      </c>
      <c r="E9" s="2">
        <v>300</v>
      </c>
      <c r="F9" s="39">
        <v>250</v>
      </c>
      <c r="G9" s="24">
        <f t="shared" si="0"/>
        <v>1</v>
      </c>
    </row>
    <row r="10" spans="1:7" x14ac:dyDescent="0.3">
      <c r="A10" s="5"/>
      <c r="B10" s="13" t="s">
        <v>10</v>
      </c>
      <c r="C10" s="16"/>
      <c r="D10" s="42">
        <v>150</v>
      </c>
      <c r="E10" s="2">
        <v>200</v>
      </c>
      <c r="F10" s="39">
        <v>150</v>
      </c>
      <c r="G10" s="24">
        <f t="shared" si="0"/>
        <v>1</v>
      </c>
    </row>
    <row r="11" spans="1:7" ht="37.5" x14ac:dyDescent="0.3">
      <c r="A11" s="1" t="s">
        <v>11</v>
      </c>
      <c r="B11" s="17" t="s">
        <v>12</v>
      </c>
      <c r="C11" s="2" t="s">
        <v>13</v>
      </c>
      <c r="D11" s="2"/>
      <c r="E11" s="40"/>
      <c r="F11" s="39">
        <f t="shared" ref="F11:F34" si="1">E11*80/100</f>
        <v>0</v>
      </c>
      <c r="G11" s="24"/>
    </row>
    <row r="12" spans="1:7" x14ac:dyDescent="0.3">
      <c r="A12" s="5"/>
      <c r="B12" s="13" t="s">
        <v>14</v>
      </c>
      <c r="C12" s="5"/>
      <c r="D12" s="2">
        <v>400</v>
      </c>
      <c r="E12" s="2">
        <v>700</v>
      </c>
      <c r="F12" s="39">
        <v>500</v>
      </c>
      <c r="G12" s="49">
        <f t="shared" si="0"/>
        <v>1.25</v>
      </c>
    </row>
    <row r="13" spans="1:7" x14ac:dyDescent="0.3">
      <c r="A13" s="5"/>
      <c r="B13" s="13" t="s">
        <v>15</v>
      </c>
      <c r="C13" s="5"/>
      <c r="D13" s="2">
        <v>550</v>
      </c>
      <c r="E13" s="30">
        <v>1000</v>
      </c>
      <c r="F13" s="39">
        <v>600</v>
      </c>
      <c r="G13" s="50">
        <f t="shared" si="0"/>
        <v>1.0909090909090908</v>
      </c>
    </row>
    <row r="14" spans="1:7" ht="37.5" x14ac:dyDescent="0.3">
      <c r="A14" s="1" t="s">
        <v>16</v>
      </c>
      <c r="B14" s="17" t="s">
        <v>17</v>
      </c>
      <c r="C14" s="2" t="s">
        <v>18</v>
      </c>
      <c r="D14" s="2"/>
      <c r="E14" s="40"/>
      <c r="F14" s="39"/>
      <c r="G14" s="24"/>
    </row>
    <row r="15" spans="1:7" x14ac:dyDescent="0.3">
      <c r="A15" s="5"/>
      <c r="B15" s="13" t="s">
        <v>6</v>
      </c>
      <c r="C15" s="5"/>
      <c r="D15" s="2">
        <v>550</v>
      </c>
      <c r="E15" s="2">
        <v>700</v>
      </c>
      <c r="F15" s="39">
        <v>550</v>
      </c>
      <c r="G15" s="24">
        <f t="shared" si="0"/>
        <v>1</v>
      </c>
    </row>
    <row r="16" spans="1:7" x14ac:dyDescent="0.3">
      <c r="A16" s="5"/>
      <c r="B16" s="13" t="s">
        <v>7</v>
      </c>
      <c r="C16" s="5"/>
      <c r="D16" s="2">
        <v>400</v>
      </c>
      <c r="E16" s="2">
        <v>500</v>
      </c>
      <c r="F16" s="39">
        <f t="shared" si="1"/>
        <v>400</v>
      </c>
      <c r="G16" s="24">
        <f t="shared" si="0"/>
        <v>1</v>
      </c>
    </row>
    <row r="17" spans="1:7" ht="56.25" x14ac:dyDescent="0.3">
      <c r="A17" s="1">
        <v>2</v>
      </c>
      <c r="B17" s="3" t="s">
        <v>76</v>
      </c>
      <c r="C17" s="5"/>
      <c r="D17" s="2" t="s">
        <v>80</v>
      </c>
      <c r="E17" s="40"/>
      <c r="F17" s="39"/>
      <c r="G17" s="22" t="s">
        <v>85</v>
      </c>
    </row>
    <row r="18" spans="1:7" x14ac:dyDescent="0.3">
      <c r="A18" s="1" t="s">
        <v>3</v>
      </c>
      <c r="B18" s="3" t="s">
        <v>4</v>
      </c>
      <c r="C18" s="2" t="s">
        <v>5</v>
      </c>
      <c r="D18" s="2"/>
      <c r="E18" s="40"/>
      <c r="F18" s="39"/>
      <c r="G18" s="22"/>
    </row>
    <row r="19" spans="1:7" x14ac:dyDescent="0.3">
      <c r="A19" s="5"/>
      <c r="B19" s="13" t="s">
        <v>6</v>
      </c>
      <c r="C19" s="5"/>
      <c r="D19" s="2"/>
      <c r="E19" s="30">
        <v>1500</v>
      </c>
      <c r="F19" s="39">
        <v>1000</v>
      </c>
      <c r="G19" s="22"/>
    </row>
    <row r="20" spans="1:7" x14ac:dyDescent="0.3">
      <c r="A20" s="5"/>
      <c r="B20" s="13" t="s">
        <v>19</v>
      </c>
      <c r="C20" s="5"/>
      <c r="D20" s="2"/>
      <c r="E20" s="30">
        <v>1000</v>
      </c>
      <c r="F20" s="39">
        <v>650</v>
      </c>
      <c r="G20" s="22"/>
    </row>
    <row r="21" spans="1:7" x14ac:dyDescent="0.3">
      <c r="A21" s="5"/>
      <c r="B21" s="13" t="s">
        <v>8</v>
      </c>
      <c r="C21" s="5"/>
      <c r="D21" s="2"/>
      <c r="E21" s="2">
        <v>300</v>
      </c>
      <c r="F21" s="39">
        <v>250</v>
      </c>
      <c r="G21" s="22"/>
    </row>
    <row r="22" spans="1:7" x14ac:dyDescent="0.3">
      <c r="A22" s="5"/>
      <c r="B22" s="13" t="s">
        <v>9</v>
      </c>
      <c r="C22" s="5"/>
      <c r="D22" s="2"/>
      <c r="E22" s="2">
        <v>300</v>
      </c>
      <c r="F22" s="39">
        <v>250</v>
      </c>
      <c r="G22" s="22"/>
    </row>
    <row r="23" spans="1:7" x14ac:dyDescent="0.3">
      <c r="A23" s="5"/>
      <c r="B23" s="13" t="s">
        <v>10</v>
      </c>
      <c r="C23" s="5"/>
      <c r="D23" s="2"/>
      <c r="E23" s="2">
        <v>200</v>
      </c>
      <c r="F23" s="39">
        <v>150</v>
      </c>
      <c r="G23" s="22"/>
    </row>
    <row r="24" spans="1:7" ht="37.5" x14ac:dyDescent="0.3">
      <c r="A24" s="1" t="s">
        <v>11</v>
      </c>
      <c r="B24" s="17" t="s">
        <v>12</v>
      </c>
      <c r="C24" s="2" t="s">
        <v>13</v>
      </c>
      <c r="D24" s="2"/>
      <c r="E24" s="40"/>
      <c r="F24" s="39"/>
      <c r="G24" s="22"/>
    </row>
    <row r="25" spans="1:7" x14ac:dyDescent="0.3">
      <c r="A25" s="5"/>
      <c r="B25" s="14" t="s">
        <v>14</v>
      </c>
      <c r="C25" s="5"/>
      <c r="D25" s="2"/>
      <c r="E25" s="2">
        <v>500</v>
      </c>
      <c r="F25" s="39">
        <v>350</v>
      </c>
      <c r="G25" s="22"/>
    </row>
    <row r="26" spans="1:7" x14ac:dyDescent="0.3">
      <c r="A26" s="5"/>
      <c r="B26" s="14" t="s">
        <v>15</v>
      </c>
      <c r="C26" s="5"/>
      <c r="D26" s="2"/>
      <c r="E26" s="2">
        <v>700</v>
      </c>
      <c r="F26" s="39">
        <v>400</v>
      </c>
      <c r="G26" s="22"/>
    </row>
    <row r="27" spans="1:7" ht="168.75" x14ac:dyDescent="0.3">
      <c r="A27" s="1">
        <v>3</v>
      </c>
      <c r="B27" s="3" t="s">
        <v>90</v>
      </c>
      <c r="C27" s="5"/>
      <c r="D27" s="2" t="s">
        <v>80</v>
      </c>
      <c r="E27" s="40"/>
      <c r="F27" s="39"/>
      <c r="G27" s="22" t="s">
        <v>85</v>
      </c>
    </row>
    <row r="28" spans="1:7" ht="93.75" x14ac:dyDescent="0.3">
      <c r="A28" s="1" t="s">
        <v>3</v>
      </c>
      <c r="B28" s="17" t="s">
        <v>4</v>
      </c>
      <c r="C28" s="2" t="s">
        <v>20</v>
      </c>
      <c r="D28" s="2"/>
      <c r="E28" s="40"/>
      <c r="F28" s="39"/>
      <c r="G28" s="22"/>
    </row>
    <row r="29" spans="1:7" x14ac:dyDescent="0.3">
      <c r="A29" s="5"/>
      <c r="B29" s="13" t="s">
        <v>6</v>
      </c>
      <c r="C29" s="5"/>
      <c r="D29" s="2"/>
      <c r="E29" s="30">
        <v>1800</v>
      </c>
      <c r="F29" s="39">
        <v>1200</v>
      </c>
      <c r="G29" s="22"/>
    </row>
    <row r="30" spans="1:7" x14ac:dyDescent="0.3">
      <c r="A30" s="5"/>
      <c r="B30" s="13" t="s">
        <v>19</v>
      </c>
      <c r="C30" s="5"/>
      <c r="D30" s="2"/>
      <c r="E30" s="30">
        <v>1500</v>
      </c>
      <c r="F30" s="39">
        <v>800</v>
      </c>
      <c r="G30" s="22"/>
    </row>
    <row r="31" spans="1:7" x14ac:dyDescent="0.3">
      <c r="A31" s="5"/>
      <c r="B31" s="13" t="s">
        <v>8</v>
      </c>
      <c r="C31" s="5"/>
      <c r="D31" s="2"/>
      <c r="E31" s="2">
        <v>300</v>
      </c>
      <c r="F31" s="39">
        <v>250</v>
      </c>
      <c r="G31" s="22"/>
    </row>
    <row r="32" spans="1:7" x14ac:dyDescent="0.3">
      <c r="A32" s="5"/>
      <c r="B32" s="13" t="s">
        <v>9</v>
      </c>
      <c r="C32" s="5"/>
      <c r="D32" s="2"/>
      <c r="E32" s="2">
        <v>300</v>
      </c>
      <c r="F32" s="39">
        <v>250</v>
      </c>
      <c r="G32" s="22"/>
    </row>
    <row r="33" spans="1:7" x14ac:dyDescent="0.3">
      <c r="A33" s="5"/>
      <c r="B33" s="13" t="s">
        <v>10</v>
      </c>
      <c r="C33" s="5"/>
      <c r="D33" s="2"/>
      <c r="E33" s="2">
        <v>200</v>
      </c>
      <c r="F33" s="39">
        <v>150</v>
      </c>
      <c r="G33" s="22"/>
    </row>
    <row r="34" spans="1:7" ht="37.5" x14ac:dyDescent="0.3">
      <c r="A34" s="1" t="s">
        <v>11</v>
      </c>
      <c r="B34" s="17" t="s">
        <v>12</v>
      </c>
      <c r="C34" s="2" t="s">
        <v>13</v>
      </c>
      <c r="D34" s="2"/>
      <c r="E34" s="40"/>
      <c r="F34" s="39">
        <f t="shared" si="1"/>
        <v>0</v>
      </c>
      <c r="G34" s="22"/>
    </row>
    <row r="35" spans="1:7" x14ac:dyDescent="0.3">
      <c r="A35" s="5"/>
      <c r="B35" s="13" t="s">
        <v>21</v>
      </c>
      <c r="C35" s="5"/>
      <c r="D35" s="2"/>
      <c r="E35" s="2">
        <v>700</v>
      </c>
      <c r="F35" s="39">
        <v>500</v>
      </c>
      <c r="G35" s="22"/>
    </row>
    <row r="36" spans="1:7" x14ac:dyDescent="0.3">
      <c r="A36" s="5"/>
      <c r="B36" s="14" t="s">
        <v>22</v>
      </c>
      <c r="C36" s="5"/>
      <c r="D36" s="2"/>
      <c r="E36" s="30">
        <v>1000</v>
      </c>
      <c r="F36" s="39">
        <v>600</v>
      </c>
      <c r="G36" s="22"/>
    </row>
    <row r="37" spans="1:7" ht="37.5" x14ac:dyDescent="0.25">
      <c r="A37" s="1">
        <v>4</v>
      </c>
      <c r="B37" s="3" t="s">
        <v>23</v>
      </c>
      <c r="C37" s="13"/>
      <c r="D37" s="2" t="s">
        <v>80</v>
      </c>
      <c r="E37" s="15"/>
      <c r="F37" s="10"/>
      <c r="G37" s="22" t="s">
        <v>85</v>
      </c>
    </row>
    <row r="38" spans="1:7" x14ac:dyDescent="0.25">
      <c r="A38" s="1" t="s">
        <v>3</v>
      </c>
      <c r="B38" s="17" t="s">
        <v>4</v>
      </c>
      <c r="C38" s="2" t="s">
        <v>5</v>
      </c>
      <c r="D38" s="2"/>
      <c r="E38" s="60" t="s">
        <v>28</v>
      </c>
      <c r="F38" s="64"/>
      <c r="G38" s="22"/>
    </row>
    <row r="39" spans="1:7" x14ac:dyDescent="0.25">
      <c r="A39" s="17"/>
      <c r="B39" s="13" t="s">
        <v>6</v>
      </c>
      <c r="C39" s="2" t="s">
        <v>24</v>
      </c>
      <c r="D39" s="2"/>
      <c r="E39" s="60"/>
      <c r="F39" s="65"/>
      <c r="G39" s="22"/>
    </row>
    <row r="40" spans="1:7" x14ac:dyDescent="0.25">
      <c r="A40" s="17"/>
      <c r="B40" s="13" t="s">
        <v>19</v>
      </c>
      <c r="C40" s="2" t="s">
        <v>24</v>
      </c>
      <c r="D40" s="2"/>
      <c r="E40" s="60"/>
      <c r="F40" s="65"/>
      <c r="G40" s="22"/>
    </row>
    <row r="41" spans="1:7" x14ac:dyDescent="0.25">
      <c r="A41" s="17"/>
      <c r="B41" s="13" t="s">
        <v>8</v>
      </c>
      <c r="C41" s="2" t="s">
        <v>24</v>
      </c>
      <c r="D41" s="2"/>
      <c r="E41" s="60"/>
      <c r="F41" s="65"/>
      <c r="G41" s="22"/>
    </row>
    <row r="42" spans="1:7" x14ac:dyDescent="0.25">
      <c r="A42" s="19"/>
      <c r="B42" s="20" t="s">
        <v>9</v>
      </c>
      <c r="C42" s="21" t="s">
        <v>24</v>
      </c>
      <c r="D42" s="21"/>
      <c r="E42" s="61"/>
      <c r="F42" s="66"/>
      <c r="G42" s="22"/>
    </row>
    <row r="43" spans="1:7" ht="37.5" x14ac:dyDescent="0.25">
      <c r="A43" s="1" t="s">
        <v>11</v>
      </c>
      <c r="B43" s="17" t="s">
        <v>12</v>
      </c>
      <c r="C43" s="2" t="s">
        <v>25</v>
      </c>
      <c r="D43" s="2"/>
      <c r="E43" s="15"/>
      <c r="F43" s="9"/>
      <c r="G43" s="22"/>
    </row>
    <row r="44" spans="1:7" x14ac:dyDescent="0.25">
      <c r="A44" s="17"/>
      <c r="B44" s="13" t="s">
        <v>21</v>
      </c>
      <c r="C44" s="13"/>
      <c r="D44" s="2"/>
      <c r="E44" s="30">
        <v>1000</v>
      </c>
      <c r="F44" s="30">
        <v>700</v>
      </c>
      <c r="G44" s="22"/>
    </row>
    <row r="45" spans="1:7" ht="56.25" x14ac:dyDescent="0.25">
      <c r="A45" s="1">
        <v>5</v>
      </c>
      <c r="B45" s="3" t="s">
        <v>26</v>
      </c>
      <c r="C45" s="2" t="s">
        <v>27</v>
      </c>
      <c r="D45" s="30">
        <v>1200</v>
      </c>
      <c r="E45" s="30">
        <v>1500</v>
      </c>
      <c r="F45" s="30">
        <f t="shared" ref="F45:F53" si="2">E45*80/100</f>
        <v>1200</v>
      </c>
      <c r="G45" s="22">
        <f t="shared" si="0"/>
        <v>1</v>
      </c>
    </row>
    <row r="46" spans="1:7" ht="168.75" x14ac:dyDescent="0.25">
      <c r="A46" s="1">
        <v>6</v>
      </c>
      <c r="B46" s="3" t="s">
        <v>87</v>
      </c>
      <c r="C46" s="2"/>
      <c r="D46" s="2" t="s">
        <v>80</v>
      </c>
      <c r="E46" s="18" t="s">
        <v>36</v>
      </c>
      <c r="F46" s="18" t="s">
        <v>86</v>
      </c>
      <c r="G46" s="22" t="s">
        <v>85</v>
      </c>
    </row>
    <row r="47" spans="1:7" ht="150.75" thickBot="1" x14ac:dyDescent="0.3">
      <c r="A47" s="1">
        <v>7</v>
      </c>
      <c r="B47" s="3" t="s">
        <v>37</v>
      </c>
      <c r="C47" s="2"/>
      <c r="D47" s="2"/>
      <c r="E47" s="18" t="s">
        <v>38</v>
      </c>
      <c r="F47" s="18" t="s">
        <v>39</v>
      </c>
      <c r="G47" s="22" t="s">
        <v>85</v>
      </c>
    </row>
    <row r="48" spans="1:7" ht="113.25" thickBot="1" x14ac:dyDescent="0.3">
      <c r="A48" s="54">
        <v>8</v>
      </c>
      <c r="B48" s="52" t="s">
        <v>94</v>
      </c>
      <c r="C48" s="56"/>
      <c r="D48" s="56" t="s">
        <v>80</v>
      </c>
      <c r="E48" s="57"/>
      <c r="F48" s="57"/>
      <c r="G48" s="58" t="s">
        <v>95</v>
      </c>
    </row>
    <row r="49" spans="1:7" ht="19.5" thickBot="1" x14ac:dyDescent="0.3">
      <c r="A49" s="1"/>
      <c r="B49" s="53" t="s">
        <v>6</v>
      </c>
      <c r="C49" s="51"/>
      <c r="D49" s="51"/>
      <c r="E49" s="55"/>
      <c r="F49" s="55">
        <v>800000</v>
      </c>
      <c r="G49" s="22"/>
    </row>
    <row r="50" spans="1:7" ht="38.25" thickBot="1" x14ac:dyDescent="0.3">
      <c r="A50" s="1"/>
      <c r="B50" s="53" t="s">
        <v>92</v>
      </c>
      <c r="C50" s="51"/>
      <c r="D50" s="51"/>
      <c r="E50" s="55"/>
      <c r="F50" s="55">
        <v>600000</v>
      </c>
      <c r="G50" s="22"/>
    </row>
    <row r="51" spans="1:7" ht="38.25" thickBot="1" x14ac:dyDescent="0.3">
      <c r="A51" s="1"/>
      <c r="B51" s="53" t="s">
        <v>93</v>
      </c>
      <c r="C51" s="51"/>
      <c r="D51" s="51"/>
      <c r="E51" s="55"/>
      <c r="F51" s="55">
        <v>200000</v>
      </c>
      <c r="G51" s="22"/>
    </row>
    <row r="52" spans="1:7" ht="56.25" x14ac:dyDescent="0.3">
      <c r="A52" s="28">
        <v>9</v>
      </c>
      <c r="B52" s="3" t="s">
        <v>40</v>
      </c>
      <c r="C52" s="9"/>
      <c r="D52" s="24"/>
      <c r="E52" s="9"/>
      <c r="F52" s="22"/>
      <c r="G52" s="24"/>
    </row>
    <row r="53" spans="1:7" x14ac:dyDescent="0.3">
      <c r="A53" s="14"/>
      <c r="B53" s="14" t="s">
        <v>30</v>
      </c>
      <c r="C53" s="2" t="s">
        <v>18</v>
      </c>
      <c r="D53" s="2">
        <v>800</v>
      </c>
      <c r="E53" s="30">
        <v>1000</v>
      </c>
      <c r="F53" s="22">
        <f t="shared" si="2"/>
        <v>800</v>
      </c>
      <c r="G53" s="24">
        <f t="shared" si="0"/>
        <v>1</v>
      </c>
    </row>
    <row r="54" spans="1:7" x14ac:dyDescent="0.3">
      <c r="A54" s="14"/>
      <c r="B54" s="14" t="s">
        <v>31</v>
      </c>
      <c r="C54" s="2" t="s">
        <v>18</v>
      </c>
      <c r="D54" s="2">
        <v>550</v>
      </c>
      <c r="E54" s="2">
        <v>700</v>
      </c>
      <c r="F54" s="22">
        <v>550</v>
      </c>
      <c r="G54" s="24">
        <f t="shared" si="0"/>
        <v>1</v>
      </c>
    </row>
    <row r="55" spans="1:7" x14ac:dyDescent="0.3">
      <c r="A55" s="14"/>
      <c r="B55" s="14" t="s">
        <v>9</v>
      </c>
      <c r="C55" s="2" t="s">
        <v>18</v>
      </c>
      <c r="D55" s="2">
        <v>250</v>
      </c>
      <c r="E55" s="2">
        <v>300</v>
      </c>
      <c r="F55" s="22">
        <v>250</v>
      </c>
      <c r="G55" s="24">
        <f t="shared" si="0"/>
        <v>1</v>
      </c>
    </row>
    <row r="56" spans="1:7" x14ac:dyDescent="0.3">
      <c r="A56" s="14"/>
      <c r="B56" s="14" t="s">
        <v>10</v>
      </c>
      <c r="C56" s="2" t="s">
        <v>18</v>
      </c>
      <c r="D56" s="2">
        <v>150</v>
      </c>
      <c r="E56" s="2">
        <v>200</v>
      </c>
      <c r="F56" s="22">
        <v>150</v>
      </c>
      <c r="G56" s="24">
        <f t="shared" si="0"/>
        <v>1</v>
      </c>
    </row>
    <row r="57" spans="1:7" x14ac:dyDescent="0.3">
      <c r="A57" s="25">
        <v>10</v>
      </c>
      <c r="B57" s="26" t="s">
        <v>33</v>
      </c>
      <c r="C57" s="24" t="s">
        <v>32</v>
      </c>
      <c r="D57" s="30">
        <v>32000</v>
      </c>
      <c r="E57" s="30">
        <v>70000</v>
      </c>
      <c r="F57" s="30">
        <v>50000</v>
      </c>
      <c r="G57" s="48">
        <f t="shared" si="0"/>
        <v>1.5625</v>
      </c>
    </row>
    <row r="58" spans="1:7" ht="56.25" x14ac:dyDescent="0.3">
      <c r="A58" s="25"/>
      <c r="B58" s="27" t="s">
        <v>34</v>
      </c>
      <c r="C58" s="23"/>
      <c r="D58" s="44" t="s">
        <v>81</v>
      </c>
      <c r="E58" s="38" t="s">
        <v>35</v>
      </c>
      <c r="F58" s="30">
        <f>F57*0.8</f>
        <v>40000</v>
      </c>
      <c r="G58" s="24"/>
    </row>
    <row r="59" spans="1:7" ht="37.5" x14ac:dyDescent="0.3">
      <c r="A59" s="28">
        <v>11</v>
      </c>
      <c r="B59" s="31" t="s">
        <v>41</v>
      </c>
      <c r="C59" s="23"/>
      <c r="D59" s="24"/>
      <c r="E59" s="23"/>
      <c r="F59" s="24"/>
      <c r="G59" s="24"/>
    </row>
    <row r="60" spans="1:7" x14ac:dyDescent="0.3">
      <c r="A60" s="24" t="s">
        <v>3</v>
      </c>
      <c r="B60" s="29" t="s">
        <v>42</v>
      </c>
      <c r="C60" s="24" t="s">
        <v>43</v>
      </c>
      <c r="D60" s="30">
        <v>1600</v>
      </c>
      <c r="E60" s="30">
        <v>2000</v>
      </c>
      <c r="F60" s="30">
        <f>E60*0.8</f>
        <v>1600</v>
      </c>
      <c r="G60" s="24">
        <f t="shared" si="0"/>
        <v>1</v>
      </c>
    </row>
    <row r="61" spans="1:7" x14ac:dyDescent="0.3">
      <c r="A61" s="24" t="s">
        <v>11</v>
      </c>
      <c r="B61" s="23" t="s">
        <v>44</v>
      </c>
      <c r="C61" s="24" t="s">
        <v>43</v>
      </c>
      <c r="D61" s="30">
        <v>400</v>
      </c>
      <c r="E61" s="30">
        <v>700</v>
      </c>
      <c r="F61" s="30">
        <v>500</v>
      </c>
      <c r="G61" s="46">
        <f t="shared" si="0"/>
        <v>1.25</v>
      </c>
    </row>
    <row r="62" spans="1:7" ht="37.5" x14ac:dyDescent="0.25">
      <c r="A62" s="22" t="s">
        <v>16</v>
      </c>
      <c r="B62" s="32" t="s">
        <v>45</v>
      </c>
      <c r="C62" s="22" t="s">
        <v>43</v>
      </c>
      <c r="D62" s="30">
        <v>2400</v>
      </c>
      <c r="E62" s="30">
        <v>5000</v>
      </c>
      <c r="F62" s="30">
        <v>3000</v>
      </c>
      <c r="G62" s="47">
        <f t="shared" si="0"/>
        <v>1.25</v>
      </c>
    </row>
    <row r="63" spans="1:7" ht="37.5" x14ac:dyDescent="0.25">
      <c r="A63" s="22" t="s">
        <v>46</v>
      </c>
      <c r="B63" s="32" t="s">
        <v>47</v>
      </c>
      <c r="C63" s="22" t="s">
        <v>43</v>
      </c>
      <c r="D63" s="30">
        <v>1200</v>
      </c>
      <c r="E63" s="30">
        <v>3000</v>
      </c>
      <c r="F63" s="30">
        <v>1500</v>
      </c>
      <c r="G63" s="47">
        <f t="shared" si="0"/>
        <v>1.25</v>
      </c>
    </row>
    <row r="64" spans="1:7" x14ac:dyDescent="0.3">
      <c r="A64" s="22" t="s">
        <v>49</v>
      </c>
      <c r="B64" s="29" t="s">
        <v>48</v>
      </c>
      <c r="C64" s="22" t="s">
        <v>43</v>
      </c>
      <c r="D64" s="30">
        <v>240</v>
      </c>
      <c r="E64" s="30">
        <v>300</v>
      </c>
      <c r="F64" s="30">
        <v>240</v>
      </c>
      <c r="G64" s="24">
        <f t="shared" si="0"/>
        <v>1</v>
      </c>
    </row>
    <row r="65" spans="1:7" ht="187.5" x14ac:dyDescent="0.25">
      <c r="A65" s="28">
        <v>12</v>
      </c>
      <c r="B65" s="31" t="s">
        <v>50</v>
      </c>
      <c r="C65" s="22" t="s">
        <v>5</v>
      </c>
      <c r="D65" s="32" t="s">
        <v>82</v>
      </c>
      <c r="E65" s="32" t="s">
        <v>52</v>
      </c>
      <c r="F65" s="32" t="s">
        <v>51</v>
      </c>
      <c r="G65" s="22">
        <v>1</v>
      </c>
    </row>
    <row r="66" spans="1:7" ht="206.25" x14ac:dyDescent="0.25">
      <c r="A66" s="28">
        <v>13</v>
      </c>
      <c r="B66" s="31" t="s">
        <v>53</v>
      </c>
      <c r="C66" s="22" t="s">
        <v>18</v>
      </c>
      <c r="D66" s="32" t="s">
        <v>83</v>
      </c>
      <c r="E66" s="32" t="s">
        <v>54</v>
      </c>
      <c r="F66" s="32" t="s">
        <v>88</v>
      </c>
      <c r="G66" s="45">
        <f>350/240</f>
        <v>1.4583333333333333</v>
      </c>
    </row>
    <row r="67" spans="1:7" ht="75" x14ac:dyDescent="0.3">
      <c r="A67" s="28">
        <v>14</v>
      </c>
      <c r="B67" s="31" t="s">
        <v>55</v>
      </c>
      <c r="C67" s="23"/>
      <c r="D67" s="24"/>
      <c r="E67" s="23"/>
      <c r="F67" s="23"/>
      <c r="G67" s="22" t="s">
        <v>85</v>
      </c>
    </row>
    <row r="68" spans="1:7" ht="409.5" x14ac:dyDescent="0.3">
      <c r="A68" s="22" t="s">
        <v>3</v>
      </c>
      <c r="B68" s="32" t="s">
        <v>56</v>
      </c>
      <c r="C68" s="23"/>
      <c r="D68" s="24"/>
      <c r="E68" s="32" t="s">
        <v>58</v>
      </c>
      <c r="F68" s="32" t="s">
        <v>57</v>
      </c>
      <c r="G68" s="22"/>
    </row>
    <row r="69" spans="1:7" ht="243.75" x14ac:dyDescent="0.3">
      <c r="A69" s="22" t="s">
        <v>11</v>
      </c>
      <c r="B69" s="32" t="s">
        <v>59</v>
      </c>
      <c r="C69" s="23"/>
      <c r="D69" s="22" t="s">
        <v>80</v>
      </c>
      <c r="E69" s="32" t="s">
        <v>60</v>
      </c>
      <c r="F69" s="32" t="s">
        <v>60</v>
      </c>
      <c r="G69" s="22"/>
    </row>
    <row r="70" spans="1:7" ht="122.25" customHeight="1" x14ac:dyDescent="0.3">
      <c r="A70" s="28">
        <v>15</v>
      </c>
      <c r="B70" s="31" t="s">
        <v>63</v>
      </c>
      <c r="C70" s="23"/>
      <c r="D70" s="22" t="s">
        <v>80</v>
      </c>
      <c r="E70" s="33" t="s">
        <v>62</v>
      </c>
      <c r="F70" s="33" t="s">
        <v>61</v>
      </c>
      <c r="G70" s="22" t="s">
        <v>85</v>
      </c>
    </row>
    <row r="71" spans="1:7" ht="168.75" x14ac:dyDescent="0.3">
      <c r="A71" s="28">
        <v>16</v>
      </c>
      <c r="B71" s="31" t="s">
        <v>64</v>
      </c>
      <c r="C71" s="23"/>
      <c r="D71" s="22" t="s">
        <v>80</v>
      </c>
      <c r="E71" s="33" t="s">
        <v>66</v>
      </c>
      <c r="F71" s="33" t="s">
        <v>65</v>
      </c>
      <c r="G71" s="22" t="s">
        <v>85</v>
      </c>
    </row>
    <row r="72" spans="1:7" ht="97.5" customHeight="1" x14ac:dyDescent="0.3">
      <c r="A72" s="34">
        <v>17</v>
      </c>
      <c r="B72" s="35" t="s">
        <v>69</v>
      </c>
      <c r="C72" s="9"/>
      <c r="D72" s="24"/>
      <c r="E72" s="33"/>
      <c r="F72" s="33"/>
      <c r="G72" s="22" t="s">
        <v>85</v>
      </c>
    </row>
    <row r="73" spans="1:7" ht="150" x14ac:dyDescent="0.25">
      <c r="A73" s="22" t="s">
        <v>3</v>
      </c>
      <c r="B73" s="33"/>
      <c r="C73" s="9"/>
      <c r="D73" s="22" t="s">
        <v>80</v>
      </c>
      <c r="E73" s="33" t="s">
        <v>70</v>
      </c>
      <c r="F73" s="33" t="s">
        <v>67</v>
      </c>
      <c r="G73" s="22"/>
    </row>
    <row r="74" spans="1:7" ht="206.25" x14ac:dyDescent="0.25">
      <c r="A74" s="22" t="s">
        <v>11</v>
      </c>
      <c r="B74" s="32"/>
      <c r="C74" s="9"/>
      <c r="D74" s="22" t="s">
        <v>80</v>
      </c>
      <c r="E74" s="33" t="s">
        <v>71</v>
      </c>
      <c r="F74" s="33" t="s">
        <v>68</v>
      </c>
      <c r="G74" s="22"/>
    </row>
    <row r="75" spans="1:7" ht="112.5" x14ac:dyDescent="0.25">
      <c r="A75" s="28">
        <v>18</v>
      </c>
      <c r="B75" s="31" t="s">
        <v>72</v>
      </c>
      <c r="C75" s="22" t="s">
        <v>75</v>
      </c>
      <c r="D75" s="33" t="s">
        <v>84</v>
      </c>
      <c r="E75" s="33" t="s">
        <v>74</v>
      </c>
      <c r="F75" s="33" t="s">
        <v>73</v>
      </c>
      <c r="G75" s="22" t="s">
        <v>85</v>
      </c>
    </row>
    <row r="79" spans="1:7" ht="112.5" x14ac:dyDescent="0.3">
      <c r="B79" s="59" t="s">
        <v>96</v>
      </c>
    </row>
  </sheetData>
  <mergeCells count="4">
    <mergeCell ref="E38:E42"/>
    <mergeCell ref="E2:F2"/>
    <mergeCell ref="F38:F42"/>
    <mergeCell ref="A1:G1"/>
  </mergeCells>
  <pageMargins left="0.11811023622047245" right="0.11811023622047245" top="0.19685039370078741" bottom="0.35433070866141736"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2026-05-11T09:23:54Z</dcterms:modified>
</cp:coreProperties>
</file>